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Максима Горького д. 82" sheetId="1" r:id="rId1"/>
  </sheets>
  <externalReferences>
    <externalReference r:id="rId2"/>
  </externalReferences>
  <definedNames>
    <definedName name="АДРЕС" localSheetId="0">'ул Максима Горького д. 82'!$B$3</definedName>
    <definedName name="АДРЕС">#REF!</definedName>
    <definedName name="АДРЕС2">#REF!</definedName>
    <definedName name="ВХДОЛГ" localSheetId="0">'ул Максима Горького д. 82'!$G$9</definedName>
    <definedName name="ВХДОЛГ">#REF!</definedName>
    <definedName name="ВХСАЛЬДО" localSheetId="0">'ул Максима Горького д. 82'!$D$9</definedName>
    <definedName name="ВХСАЛЬДО">#REF!</definedName>
    <definedName name="ВХСАЛЬДО3МЕС">#REF!</definedName>
    <definedName name="ДОГОВОР" localSheetId="0">'ул Максима Горького д. 82'!$B$4</definedName>
    <definedName name="ДОГОВОР">#REF!</definedName>
    <definedName name="ДОЛГ" localSheetId="0">'ул Максима Горького д. 82'!$A$9</definedName>
    <definedName name="ДОЛГ">#REF!</definedName>
    <definedName name="ЗАТРАЧЕНОК" localSheetId="0">'ул Максима Горького д. 82'!$D$41</definedName>
    <definedName name="ЗАТРАЧЕНОК">#REF!</definedName>
    <definedName name="ЗАТРАЧЕНОТ" localSheetId="0">'ул Максима Горького д. 82'!$D$40</definedName>
    <definedName name="ЗАТРАЧЕНОТ">#REF!</definedName>
    <definedName name="ЗАТРЕМ" localSheetId="0">'ул Максима Горького д. 82'!$D$56</definedName>
    <definedName name="ЗАТРЕМ">#REF!</definedName>
    <definedName name="ИСХДОЛГ" localSheetId="0">'ул Максима Горького д. 82'!$G$46</definedName>
    <definedName name="ИСХДОЛГ">#REF!</definedName>
    <definedName name="ИСХСАЛЬДО" localSheetId="0">'ул Максима Горького д. 82'!$D$46</definedName>
    <definedName name="ИСХСАЛЬДО">#REF!</definedName>
    <definedName name="ИСХСАЛЬДО3МЕС">#REF!</definedName>
    <definedName name="КАП" localSheetId="0">'ул Максима Горького д. 82'!$C$41</definedName>
    <definedName name="КАП">#REF!</definedName>
    <definedName name="КАПРЕМ">#REF!</definedName>
    <definedName name="КПЕРЕЧИСК" localSheetId="0">'ул Максима Горького д. 82'!$G$41</definedName>
    <definedName name="КПЕРЕЧИСК">#REF!</definedName>
    <definedName name="КПЕРЕЧИСТ" localSheetId="0">'ул Максима Горького д. 82'!$G$40</definedName>
    <definedName name="КПЕРЕЧИСТ">#REF!</definedName>
    <definedName name="НАЧЗАГОД">#REF!</definedName>
    <definedName name="НАЧЗАГОДНЕЖ">#REF!</definedName>
    <definedName name="НАЧРЕМ" localSheetId="0">'ул Максима Горького д. 82'!$D$54</definedName>
    <definedName name="НАЧРЕМ">#REF!</definedName>
    <definedName name="НЕЖНАЧРЕМ" localSheetId="0">'ул Максима Горького д. 82'!$D$55</definedName>
    <definedName name="НЕЖНАЧРЕМ">#REF!</definedName>
    <definedName name="ОПАЛЧЕНОТ" localSheetId="0">'ул Максима Горького д. 82'!$E$40</definedName>
    <definedName name="ОПАЛЧЕНОТ">#REF!</definedName>
    <definedName name="ОПЛАЧЕНОК" localSheetId="0">'ул Максима Горького д. 82'!$E$41</definedName>
    <definedName name="ОПЛАЧЕНОК">#REF!</definedName>
    <definedName name="ОСВОЕНО">#REF!</definedName>
    <definedName name="ОСТ" localSheetId="0">'ул Максима Горького д. 82'!$A$46</definedName>
    <definedName name="ОСТ">#REF!</definedName>
    <definedName name="ПЛОЩАДЬ" localSheetId="0">'ул Максима Горького д. 82'!$B$5</definedName>
    <definedName name="ПЛОЩАДЬ">#REF!</definedName>
    <definedName name="ПЛОЩАДЬДОМА">#REF!</definedName>
    <definedName name="РАЗМЕРПЛАТЫ" localSheetId="0">'ул Максима Горького д. 82'!$C$11</definedName>
    <definedName name="РАЗМЕРПЛАТЫ">#REF!</definedName>
    <definedName name="СНРЕМ" localSheetId="0">'ул Максима Горького д. 82'!#REF!</definedName>
    <definedName name="СНРЕМ">#REF!</definedName>
    <definedName name="ТАРОТОП" localSheetId="0">'ул Максима Горького д. 82'!$C$16</definedName>
    <definedName name="ТАРОТОП">#REF!</definedName>
    <definedName name="ТАРХВС" localSheetId="0">'ул Максима Горького д. 82'!$C$17</definedName>
    <definedName name="ТАРХВС">#REF!</definedName>
    <definedName name="ТБО" localSheetId="0">'ул Максима Горького д. 82'!$C$13</definedName>
    <definedName name="ТБО">#REF!</definedName>
    <definedName name="ТБОНАЧ" localSheetId="0">'ул Максима Горького д. 82'!$D$13</definedName>
    <definedName name="ТБОНАЧ">#REF!</definedName>
    <definedName name="ТБОНЕД" localSheetId="0">'ул Максима Горького д. 82'!$F$13</definedName>
    <definedName name="ТБОНЕД">#REF!</definedName>
    <definedName name="ТБООПЛ" localSheetId="0">'ул Максима Горького д. 82'!$E$13</definedName>
    <definedName name="ТБООПЛ">#REF!</definedName>
    <definedName name="ТБОПОСТ" localSheetId="0">'ул Максима Горького д. 82'!$G$13</definedName>
    <definedName name="ТБОПОСТ">#REF!</definedName>
    <definedName name="ТЕК" localSheetId="0">'ул Максима Горького д. 82'!$C$40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<sst xmlns="http://schemas.openxmlformats.org/spreadsheetml/2006/main" count="65" uniqueCount="61">
  <si>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</si>
  <si>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</si>
  <si>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Максима Горького д. 82</t>
  </si>
  <si>
    <t>Договор управления №:</t>
  </si>
  <si>
    <t xml:space="preserve">№ 120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</si>
  <si>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</si>
  <si>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</si>
  <si>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</si>
  <si>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</si>
  <si>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</si>
  <si>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</si>
  <si>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</si>
  <si>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</si>
  <si>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</si>
  <si>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</si>
  <si>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</si>
  <si>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</si>
  <si>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</si>
  <si>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</si>
  <si>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</si>
  <si>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</si>
  <si>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</si>
  <si>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</si>
  <si>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</si>
  <si>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</si>
  <si>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</si>
  <si>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</si>
  <si>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</si>
  <si>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</si>
  <si>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</si>
  <si>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</si>
  <si>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</si>
  <si>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</si>
  <si>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</si>
  <si>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</si>
  <si>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</si>
  <si>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Виды работ</t>
  </si>
  <si>
    <t>Стоимость работ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</si>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</sst>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6"/>
  <dimension ref="A1:CS712"/>
  <sheetViews>
    <sheetView tabSelected="1" topLeftCell="A45" workbookViewId="0">
      <selection activeCell="A62" sqref="A62:B62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633.79999999999995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58916.779999999992</v>
      </c>
      <c r="E9" s="10" t="s">
        <v>8</v>
      </c>
      <c r="F9" s="11"/>
      <c r="G9" s="9">
        <v>1842.38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64191.46</v>
      </c>
      <c r="E13" s="24">
        <v>64306.930000000022</v>
      </c>
      <c r="F13" s="25">
        <f>ТБОНАЧ-ТБООПЛ</f>
        <v>-115.47000000002299</v>
      </c>
      <c r="G13" s="26">
        <f>ТБООПЛ</f>
        <v>64306.930000000022</v>
      </c>
    </row>
    <row r="14" spans="1:7" ht="13.5" thickBot="1" x14ac:dyDescent="0.25">
      <c r="A14" s="27"/>
      <c r="B14" s="28" t="s">
        <v>17</v>
      </c>
      <c r="C14" s="29"/>
      <c r="D14" s="30">
        <f>D13</f>
        <v>64191.46</v>
      </c>
      <c r="E14" s="30">
        <f>E13</f>
        <v>64306.930000000022</v>
      </c>
      <c r="F14" s="30">
        <f>F13</f>
        <v>-115.47000000002299</v>
      </c>
      <c r="G14" s="30">
        <f>SUM(ТБОПОСТ)</f>
        <v>64306.930000000022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207463.59000000003</v>
      </c>
      <c r="E16" s="24">
        <v>209831.44000000003</v>
      </c>
      <c r="F16" s="25">
        <f t="shared" ref="F16:F25" si="0">D16-E16</f>
        <v>-2367.8500000000058</v>
      </c>
      <c r="G16" s="26">
        <f t="shared" ref="G16:G25" si="1">E16</f>
        <v>209831.44000000003</v>
      </c>
    </row>
    <row r="17" spans="1:7" x14ac:dyDescent="0.2">
      <c r="A17" s="34"/>
      <c r="B17" s="35" t="s">
        <v>20</v>
      </c>
      <c r="C17" s="23">
        <v>25.95</v>
      </c>
      <c r="D17" s="24">
        <v>52600.400000000009</v>
      </c>
      <c r="E17" s="24">
        <v>51266.720000000008</v>
      </c>
      <c r="F17" s="25">
        <f t="shared" si="0"/>
        <v>1333.6800000000003</v>
      </c>
      <c r="G17" s="26">
        <f t="shared" si="1"/>
        <v>51266.720000000008</v>
      </c>
    </row>
    <row r="18" spans="1:7" x14ac:dyDescent="0.2">
      <c r="A18" s="34"/>
      <c r="B18" s="35" t="s">
        <v>21</v>
      </c>
      <c r="C18" s="23">
        <v>17.79</v>
      </c>
      <c r="D18" s="24">
        <v>36117.210000000006</v>
      </c>
      <c r="E18" s="24">
        <v>35168.960000000014</v>
      </c>
      <c r="F18" s="25">
        <f t="shared" si="0"/>
        <v>948.24999999999272</v>
      </c>
      <c r="G18" s="26">
        <f t="shared" si="1"/>
        <v>35168.960000000014</v>
      </c>
    </row>
    <row r="19" spans="1:7" x14ac:dyDescent="0.2">
      <c r="A19" s="34"/>
      <c r="B19" s="35" t="s">
        <v>22</v>
      </c>
      <c r="C19" s="23">
        <v>4.2300000000000004</v>
      </c>
      <c r="D19" s="24">
        <v>26353.14</v>
      </c>
      <c r="E19" s="24">
        <v>33401.950000000004</v>
      </c>
      <c r="F19" s="25">
        <f t="shared" si="0"/>
        <v>-7048.8100000000049</v>
      </c>
      <c r="G19" s="26">
        <f t="shared" si="1"/>
        <v>33401.950000000004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322534.34000000008</v>
      </c>
      <c r="E26" s="30">
        <f>SUM(E16:E25)</f>
        <v>329669.07000000007</v>
      </c>
      <c r="F26" s="30">
        <f>SUM(F16:F25)</f>
        <v>-7134.7300000000178</v>
      </c>
      <c r="G26" s="30">
        <f>SUM(G16:G25)</f>
        <v>329669.07000000007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25745.010000000002</v>
      </c>
      <c r="E28" s="24">
        <v>24823.31</v>
      </c>
      <c r="F28" s="25">
        <f>D28-E28</f>
        <v>921.70000000000073</v>
      </c>
      <c r="G28" s="26">
        <f t="shared" ref="G28:G37" si="2">E28</f>
        <v>24823.31</v>
      </c>
    </row>
    <row r="29" spans="1:7" x14ac:dyDescent="0.2">
      <c r="A29" s="34"/>
      <c r="B29" s="35" t="s">
        <v>25</v>
      </c>
      <c r="C29" s="23">
        <v>6.64</v>
      </c>
      <c r="D29" s="24">
        <v>5983.9199999999992</v>
      </c>
      <c r="E29" s="24">
        <v>5928.3499999999995</v>
      </c>
      <c r="F29" s="25">
        <f>D29-E29</f>
        <v>55.569999999999709</v>
      </c>
      <c r="G29" s="26">
        <f t="shared" si="2"/>
        <v>5928.3499999999995</v>
      </c>
    </row>
    <row r="30" spans="1:7" x14ac:dyDescent="0.2">
      <c r="A30" s="34"/>
      <c r="B30" s="35"/>
      <c r="C30" s="23"/>
      <c r="D30" s="24"/>
      <c r="E30" s="24"/>
      <c r="F30" s="25">
        <f t="shared" ref="F30:F37" si="3">D30-E30</f>
        <v>0</v>
      </c>
      <c r="G30" s="26">
        <f t="shared" si="2"/>
        <v>0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26</v>
      </c>
      <c r="C38" s="29"/>
      <c r="D38" s="30">
        <f>SUM(D28:D37)</f>
        <v>31728.93</v>
      </c>
      <c r="E38" s="30">
        <f>SUM(E28:E37)</f>
        <v>30751.66</v>
      </c>
      <c r="F38" s="30">
        <f>SUM(F28:F37)</f>
        <v>977.27000000000044</v>
      </c>
      <c r="G38" s="30">
        <f>SUM(G28:G37)</f>
        <v>30751.66</v>
      </c>
    </row>
    <row r="39" spans="1:7" ht="12.75" customHeight="1" x14ac:dyDescent="0.2">
      <c r="A39" s="16" t="s">
        <v>27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28</v>
      </c>
      <c r="C40" s="23">
        <v>1.6500000000000004</v>
      </c>
      <c r="D40" s="24">
        <v>12549.000000000009</v>
      </c>
      <c r="E40" s="24">
        <v>12656.150000000003</v>
      </c>
      <c r="F40" s="25">
        <f>ЗАТРАЧЕНОТ-ОПАЛЧЕНОТ</f>
        <v>-107.14999999999418</v>
      </c>
      <c r="G40" s="45">
        <v>0</v>
      </c>
    </row>
    <row r="41" spans="1:7" x14ac:dyDescent="0.2">
      <c r="A41" s="21"/>
      <c r="B41" s="35" t="s">
        <v>29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26</v>
      </c>
      <c r="C42" s="40"/>
      <c r="D42" s="30">
        <f>SUM(D40:D41)</f>
        <v>12549.000000000009</v>
      </c>
      <c r="E42" s="30">
        <f>E41+E40</f>
        <v>12656.150000000003</v>
      </c>
      <c r="F42" s="30">
        <f>F41+F40</f>
        <v>-107.14999999999418</v>
      </c>
      <c r="G42" s="30">
        <f>КПЕРЕЧИСТ+КПЕРЕЧИСК</f>
        <v>0</v>
      </c>
    </row>
    <row r="43" spans="1:7" x14ac:dyDescent="0.2">
      <c r="A43" s="31" t="s">
        <v>30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431003.7300000001</v>
      </c>
      <c r="E44" s="30">
        <f>E42+E38+E26+E14</f>
        <v>437383.81000000006</v>
      </c>
      <c r="F44" s="30">
        <f>F42+F38+F26+F14</f>
        <v>-6380.0800000000345</v>
      </c>
      <c r="G44" s="30">
        <f>G42+G38+G26+G14</f>
        <v>424727.66000000003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31</v>
      </c>
      <c r="B46" s="7"/>
      <c r="C46" s="8"/>
      <c r="D46" s="51">
        <v>52536.700000000012</v>
      </c>
      <c r="E46" s="10" t="s">
        <v>8</v>
      </c>
      <c r="F46" s="11"/>
      <c r="G46" s="9">
        <v>0</v>
      </c>
    </row>
    <row r="50" spans="1:7" ht="15" x14ac:dyDescent="0.25">
      <c r="A50" s="5" t="s">
        <v>32</v>
      </c>
      <c r="B50" s="5"/>
      <c r="C50" s="5"/>
      <c r="D50" s="6"/>
      <c r="E50" s="52"/>
      <c r="F50" s="52"/>
    </row>
    <row r="52" spans="1:7" x14ac:dyDescent="0.2">
      <c r="A52" s="3" t="s">
        <v>33</v>
      </c>
      <c r="C52" s="53"/>
      <c r="D52" s="53"/>
      <c r="E52" s="53"/>
    </row>
    <row r="54" spans="1:7" x14ac:dyDescent="0.2">
      <c r="A54" s="54" t="s">
        <v>34</v>
      </c>
      <c r="B54" s="55"/>
      <c r="D54" s="56">
        <v>12656.150000000007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35</v>
      </c>
      <c r="B56" s="58"/>
      <c r="C56" s="59"/>
      <c r="D56" s="60">
        <v>0</v>
      </c>
      <c r="E56" s="60"/>
      <c r="F56" s="59"/>
      <c r="G56" s="59"/>
    </row>
    <row r="57" spans="1:7" x14ac:dyDescent="0.2">
      <c r="A57" s="61" t="s">
        <v>36</v>
      </c>
      <c r="B57" s="61"/>
      <c r="C57" s="61"/>
      <c r="D57" s="61"/>
      <c r="E57" s="61"/>
      <c r="F57" s="61" t="s">
        <v>37</v>
      </c>
      <c r="G57" s="61"/>
    </row>
    <row r="58" spans="1:7" s="62" customFormat="1" x14ac:dyDescent="0.2"/>
    <row r="59" spans="1:7" s="62" customFormat="1" x14ac:dyDescent="0.2">
      <c r="A59" s="63" t="s">
        <v>38</v>
      </c>
    </row>
    <row r="60" spans="1:7" s="62" customFormat="1" x14ac:dyDescent="0.2"/>
    <row r="61" spans="1:7" s="62" customFormat="1" x14ac:dyDescent="0.2">
      <c r="A61" s="64" t="s">
        <v>39</v>
      </c>
      <c r="B61" s="64"/>
      <c r="D61" s="65">
        <v>162.44999999999709</v>
      </c>
      <c r="E61" s="66"/>
    </row>
    <row r="62" spans="1:7" s="62" customFormat="1" x14ac:dyDescent="0.2">
      <c r="A62" s="64" t="s">
        <v>40</v>
      </c>
      <c r="B62" s="64"/>
      <c r="D62" s="67">
        <v>0</v>
      </c>
      <c r="E62" s="68"/>
    </row>
    <row r="63" spans="1:7" s="62" customFormat="1" x14ac:dyDescent="0.2">
      <c r="A63" s="64" t="s">
        <v>41</v>
      </c>
      <c r="B63" s="64"/>
      <c r="D63" s="67">
        <v>0</v>
      </c>
      <c r="E63" s="68"/>
    </row>
    <row r="64" spans="1:7" s="62" customFormat="1" x14ac:dyDescent="0.2">
      <c r="A64" s="64" t="s">
        <v>42</v>
      </c>
      <c r="B64" s="64"/>
      <c r="D64" s="67">
        <v>51344.76</v>
      </c>
      <c r="E64" s="68"/>
    </row>
    <row r="65" spans="1:97" s="62" customFormat="1" x14ac:dyDescent="0.2">
      <c r="A65" s="64" t="s">
        <v>43</v>
      </c>
      <c r="B65" s="64"/>
      <c r="D65" s="69">
        <v>0</v>
      </c>
      <c r="E65" s="70"/>
    </row>
    <row r="66" spans="1:97" s="62" customFormat="1" x14ac:dyDescent="0.2">
      <c r="A66" s="71" t="s">
        <v>36</v>
      </c>
      <c r="B66" s="71"/>
      <c r="C66" s="71"/>
      <c r="D66" s="71"/>
      <c r="E66" s="71"/>
      <c r="F66" s="71" t="s">
        <v>44</v>
      </c>
      <c r="G66" s="71"/>
    </row>
    <row r="67" spans="1:97" s="62" customFormat="1" x14ac:dyDescent="0.2">
      <c r="A67" s="72" t="s">
        <v>45</v>
      </c>
      <c r="B67" s="72"/>
      <c r="D67" s="73">
        <v>162.44999999999709</v>
      </c>
      <c r="E67" s="74"/>
    </row>
    <row r="68" spans="1:97" s="62" customFormat="1" x14ac:dyDescent="0.2"/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>
      <c r="A72" s="75" t="s">
        <v>46</v>
      </c>
      <c r="B72" s="75"/>
      <c r="C72" s="75"/>
      <c r="D72" s="75"/>
      <c r="E72" s="75"/>
      <c r="F72" s="75"/>
      <c r="G72" s="75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2" customFormat="1" x14ac:dyDescent="0.2">
      <c r="A73" s="75" t="s">
        <v>47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48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6"/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49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50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51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6"/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52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53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54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6"/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55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56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ht="15" x14ac:dyDescent="0.25">
      <c r="A88" s="77" t="s">
        <v>57</v>
      </c>
      <c r="B88" s="77"/>
      <c r="C88" s="77"/>
      <c r="D88" s="77"/>
      <c r="E88" s="77"/>
      <c r="F88" s="78" t="s">
        <v>58</v>
      </c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/>
      <c r="B89" s="77"/>
      <c r="C89" s="77"/>
      <c r="D89" s="77"/>
      <c r="E89" s="77"/>
      <c r="F89" s="79"/>
      <c r="G89" s="7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8"/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59</v>
      </c>
      <c r="B91" s="77"/>
      <c r="C91" s="77"/>
      <c r="D91" s="77"/>
      <c r="E91" s="77"/>
      <c r="F91" s="78" t="s">
        <v>60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/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Максима Горького д. 82</vt:lpstr>
      <vt:lpstr>'ул Максима Горького д. 82'!АДРЕС</vt:lpstr>
      <vt:lpstr>'ул Максима Горького д. 82'!ВХДОЛГ</vt:lpstr>
      <vt:lpstr>'ул Максима Горького д. 82'!ВХСАЛЬДО</vt:lpstr>
      <vt:lpstr>'ул Максима Горького д. 82'!ДОГОВОР</vt:lpstr>
      <vt:lpstr>'ул Максима Горького д. 82'!ДОЛГ</vt:lpstr>
      <vt:lpstr>'ул Максима Горького д. 82'!ЗАТРАЧЕНОК</vt:lpstr>
      <vt:lpstr>'ул Максима Горького д. 82'!ЗАТРАЧЕНОТ</vt:lpstr>
      <vt:lpstr>'ул Максима Горького д. 82'!ЗАТРЕМ</vt:lpstr>
      <vt:lpstr>'ул Максима Горького д. 82'!ИСХДОЛГ</vt:lpstr>
      <vt:lpstr>'ул Максима Горького д. 82'!ИСХСАЛЬДО</vt:lpstr>
      <vt:lpstr>'ул Максима Горького д. 82'!КАП</vt:lpstr>
      <vt:lpstr>'ул Максима Горького д. 82'!КПЕРЕЧИСК</vt:lpstr>
      <vt:lpstr>'ул Максима Горького д. 82'!КПЕРЕЧИСТ</vt:lpstr>
      <vt:lpstr>'ул Максима Горького д. 82'!НАЧРЕМ</vt:lpstr>
      <vt:lpstr>'ул Максима Горького д. 82'!НЕЖНАЧРЕМ</vt:lpstr>
      <vt:lpstr>'ул Максима Горького д. 82'!ОПАЛЧЕНОТ</vt:lpstr>
      <vt:lpstr>'ул Максима Горького д. 82'!ОПЛАЧЕНОК</vt:lpstr>
      <vt:lpstr>'ул Максима Горького д. 82'!ОСТ</vt:lpstr>
      <vt:lpstr>'ул Максима Горького д. 82'!ПЛОЩАДЬ</vt:lpstr>
      <vt:lpstr>'ул Максима Горького д. 82'!РАЗМЕРПЛАТЫ</vt:lpstr>
      <vt:lpstr>'ул Максима Горького д. 82'!ТАРОТОП</vt:lpstr>
      <vt:lpstr>'ул Максима Горького д. 82'!ТАРХВС</vt:lpstr>
      <vt:lpstr>'ул Максима Горького д. 82'!ТБО</vt:lpstr>
      <vt:lpstr>'ул Максима Горького д. 82'!ТБОНАЧ</vt:lpstr>
      <vt:lpstr>'ул Максима Горького д. 82'!ТБОНЕД</vt:lpstr>
      <vt:lpstr>'ул Максима Горького д. 82'!ТБООПЛ</vt:lpstr>
      <vt:lpstr>'ул Максима Горького д. 82'!ТБОПОСТ</vt:lpstr>
      <vt:lpstr>'ул Максима Горького д. 82'!ТЕК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2018-03-30T13:22:07Z</dcterms:created>
  <dcterms:modified xsi:type="dcterms:W3CDTF">2018-03-30T13:22:08Z</dcterms:modified>
</cp:coreProperties>
</file>